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ходы" sheetId="1" r:id="rId1"/>
    <sheet name="Расход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5" i="2" s="1"/>
  <c r="D14" i="2"/>
  <c r="E4" i="2" s="1"/>
  <c r="C17" i="1"/>
  <c r="C18" i="1"/>
  <c r="C19" i="1"/>
  <c r="C20" i="1"/>
  <c r="C21" i="1"/>
  <c r="D2" i="1"/>
  <c r="B2" i="1"/>
  <c r="C8" i="1"/>
  <c r="D16" i="1"/>
  <c r="D9" i="1"/>
  <c r="B16" i="1"/>
  <c r="B9" i="1"/>
  <c r="D22" i="1"/>
  <c r="E3" i="1" s="1"/>
  <c r="B22" i="1"/>
  <c r="C4" i="1" s="1"/>
  <c r="C8" i="2" l="1"/>
  <c r="C11" i="2"/>
  <c r="C3" i="2"/>
  <c r="C13" i="2"/>
  <c r="C7" i="2"/>
  <c r="C4" i="2"/>
  <c r="E12" i="2"/>
  <c r="E6" i="2"/>
  <c r="E10" i="2"/>
  <c r="E13" i="2"/>
  <c r="E9" i="2"/>
  <c r="E3" i="2"/>
  <c r="E5" i="2"/>
  <c r="E7" i="2"/>
  <c r="E2" i="2"/>
  <c r="E11" i="2"/>
  <c r="E8" i="2"/>
  <c r="C10" i="2"/>
  <c r="C6" i="2"/>
  <c r="C2" i="2"/>
  <c r="C12" i="2"/>
  <c r="D15" i="2"/>
  <c r="C9" i="2"/>
  <c r="E19" i="1"/>
  <c r="E8" i="1"/>
  <c r="E18" i="1"/>
  <c r="E21" i="1"/>
  <c r="E17" i="1"/>
  <c r="E20" i="1"/>
  <c r="C7" i="1"/>
  <c r="C15" i="1"/>
  <c r="C5" i="1"/>
  <c r="C13" i="1"/>
  <c r="C3" i="1"/>
  <c r="C11" i="1"/>
  <c r="E15" i="1"/>
  <c r="E10" i="1"/>
  <c r="E4" i="1"/>
  <c r="E14" i="1"/>
  <c r="E6" i="1"/>
  <c r="E11" i="1"/>
  <c r="E12" i="1"/>
  <c r="E5" i="1"/>
  <c r="C16" i="1"/>
  <c r="C12" i="1"/>
  <c r="C6" i="1"/>
  <c r="C14" i="1"/>
  <c r="C10" i="1"/>
  <c r="E13" i="1"/>
  <c r="E7" i="1"/>
  <c r="C9" i="1"/>
  <c r="D23" i="1"/>
  <c r="E2" i="1"/>
  <c r="C2" i="1"/>
  <c r="E16" i="1"/>
  <c r="E9" i="1"/>
</calcChain>
</file>

<file path=xl/sharedStrings.xml><?xml version="1.0" encoding="utf-8"?>
<sst xmlns="http://schemas.openxmlformats.org/spreadsheetml/2006/main" count="44" uniqueCount="38">
  <si>
    <t>План</t>
  </si>
  <si>
    <t>Факт</t>
  </si>
  <si>
    <t>%</t>
  </si>
  <si>
    <t>Всего</t>
  </si>
  <si>
    <t>Процент исполнения</t>
  </si>
  <si>
    <t>Налоговые доходы</t>
  </si>
  <si>
    <t>Неналоговые доходы</t>
  </si>
  <si>
    <t>Безвозмездные поступления</t>
  </si>
  <si>
    <t>Налоги на совокупный доход</t>
  </si>
  <si>
    <t>Дотации</t>
  </si>
  <si>
    <t>Субсидии</t>
  </si>
  <si>
    <t>Субвенции</t>
  </si>
  <si>
    <t>Иные межбюджетные трансферты</t>
  </si>
  <si>
    <t>Возврат остатков субсидий, субвенций и иных межбюджетных трансфертов</t>
  </si>
  <si>
    <t>Ндфл</t>
  </si>
  <si>
    <t>Налог на товары, работы, услуги</t>
  </si>
  <si>
    <t>Налоги на имущество</t>
  </si>
  <si>
    <t>Государственная пошлина</t>
  </si>
  <si>
    <t>Доходы от использования имущества</t>
  </si>
  <si>
    <t>Плата за негативное воздействие на окружающую среду</t>
  </si>
  <si>
    <t>Доходы от оказания платных услуг</t>
  </si>
  <si>
    <t>Доходы от продажи имущества</t>
  </si>
  <si>
    <t>Штрафы</t>
  </si>
  <si>
    <t>Прочее</t>
  </si>
  <si>
    <t>Задолженность и перерасчеты</t>
  </si>
  <si>
    <t>% исполнения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</si>
  <si>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</si>
  <si>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</si>
  <si>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</si>
  <si>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</si>
  <si>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</si>
  <si>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</si>
  <si>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</si>
  <si>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</si>
  <si>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</si>
  <si>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</si>
  <si>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Обслуживание государственного мсуницпального долга</t>
  </si>
  <si>
    <t>Условно утверждаемые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</si>
</sst>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horizontal="right"/>
    </xf>
    <xf numFmtId="0" fontId="2" fillId="0" borderId="1" xfId="0" applyFont="1" applyFill="1" applyBorder="1"/>
    <xf numFmtId="4" fontId="2" fillId="0" borderId="1" xfId="0" applyNumberFormat="1" applyFont="1" applyBorder="1"/>
    <xf numFmtId="0" fontId="0" fillId="0" borderId="1" xfId="0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План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(Доходы!$A$2,Доходы!$A$9,Доходы!$A$16)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(Доходы!$C$2,Доходы!$C$9,Доходы!$C$16)</c:f>
              <c:numCache>
                <c:formatCode>#,##0.00</c:formatCode>
                <c:ptCount val="3"/>
                <c:pt idx="0">
                  <c:v>49.150856318644948</c:v>
                </c:pt>
                <c:pt idx="1">
                  <c:v>3.2774465603674163</c:v>
                </c:pt>
                <c:pt idx="2">
                  <c:v>47.571697120987629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C-4A17-903E-9ECA4591E7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Факт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4-42B4-AA79-D3B6BC5AAE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4-42B4-AA79-D3B6BC5AAE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14-42B4-AA79-D3B6BC5AAE21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(Доходы!$A$2,Доходы!$A$9,Доходы!$A$16)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(Доходы!$E$2,Доходы!$E$9,Доходы!$E$16)</c:f>
              <c:numCache>
                <c:formatCode>#,##0.00</c:formatCode>
                <c:ptCount val="3"/>
                <c:pt idx="0">
                  <c:v>48.318215345494117</c:v>
                </c:pt>
                <c:pt idx="1">
                  <c:v>3.636555073081889</c:v>
                </c:pt>
                <c:pt idx="2">
                  <c:v>48.045229581424003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14-42B4-AA79-D3B6BC5AA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План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(Доходы!$A$3:$A$8,Доходы!$A$10:$A$16,Доходы!$A$17:$A$21)</c:f>
              <c:strCache>
                <c:ptCount val="18"/>
                <c:pt idx="0">
                  <c:v>Ндфл</c:v>
                </c:pt>
                <c:pt idx="1">
                  <c:v>Налог на товары, работы, услуги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Государственная пошлина</c:v>
                </c:pt>
                <c:pt idx="5">
                  <c:v>Задолженность и перерасчеты</c:v>
                </c:pt>
                <c:pt idx="6">
                  <c:v>Доходы от использования имущества</c:v>
                </c:pt>
                <c:pt idx="7">
                  <c:v>Плата за негативное воздействие на окружающую среду</c:v>
                </c:pt>
                <c:pt idx="8">
                  <c:v>Доходы от оказания платных услуг</c:v>
                </c:pt>
                <c:pt idx="9">
                  <c:v>Доходы от продажи имущества</c:v>
                </c:pt>
                <c:pt idx="10">
                  <c:v>Штрафы</c:v>
                </c:pt>
                <c:pt idx="11">
                  <c:v>Прочее</c:v>
                </c:pt>
                <c:pt idx="12">
                  <c:v>Безвозмездные поступления</c:v>
                </c:pt>
                <c:pt idx="13">
                  <c:v>Дотации</c:v>
                </c:pt>
                <c:pt idx="14">
                  <c:v>Субсидии</c:v>
                </c:pt>
                <c:pt idx="15">
                  <c:v>Субвенции</c:v>
                </c:pt>
                <c:pt idx="16">
                  <c:v>Иные межбюджетные трансферты</c:v>
                </c:pt>
                <c:pt idx="17">
                  <c:v>Возврат остатков субсидий, субвенций и иных межбюджетных трансфертов</c:v>
                </c:pt>
              </c:strCache>
            </c:strRef>
          </c:cat>
          <c:val>
            <c:numRef>
              <c:f>(Доходы!$B$3:$B$8,Доходы!$B$10:$B$16,Доходы!$B$17:$B$21)</c:f>
              <c:numCache>
                <c:formatCode>#,##0.00</c:formatCode>
                <c:ptCount val="18"/>
                <c:pt idx="0">
                  <c:v>790000000</c:v>
                </c:pt>
                <c:pt idx="1">
                  <c:v>12718440</c:v>
                </c:pt>
                <c:pt idx="2">
                  <c:v>72245000</c:v>
                </c:pt>
                <c:pt idx="3">
                  <c:v>29000000</c:v>
                </c:pt>
                <c:pt idx="4">
                  <c:v>7915000</c:v>
                </c:pt>
                <c:pt idx="5">
                  <c:v>0</c:v>
                </c:pt>
                <c:pt idx="6">
                  <c:v>25635723</c:v>
                </c:pt>
                <c:pt idx="7">
                  <c:v>960000</c:v>
                </c:pt>
                <c:pt idx="8">
                  <c:v>6172683.8700000001</c:v>
                </c:pt>
                <c:pt idx="9">
                  <c:v>14066995.999999989</c:v>
                </c:pt>
                <c:pt idx="10">
                  <c:v>12592416.24</c:v>
                </c:pt>
                <c:pt idx="11">
                  <c:v>1377486.85</c:v>
                </c:pt>
                <c:pt idx="12">
                  <c:v>882580858.36000001</c:v>
                </c:pt>
                <c:pt idx="13">
                  <c:v>39075880</c:v>
                </c:pt>
                <c:pt idx="14">
                  <c:v>163468706.53999999</c:v>
                </c:pt>
                <c:pt idx="15">
                  <c:v>639224990.19000006</c:v>
                </c:pt>
                <c:pt idx="16">
                  <c:v>40811281.630000003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2-480E-81D8-6D8DCA0561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635119"/>
        <c:axId val="230640943"/>
      </c:barChart>
      <c:catAx>
        <c:axId val="230635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640943"/>
        <c:crosses val="autoZero"/>
        <c:auto val="1"/>
        <c:lblAlgn val="ctr"/>
        <c:lblOffset val="100"/>
        <c:noMultiLvlLbl val="0"/>
      </c:catAx>
      <c:valAx>
        <c:axId val="23064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63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Факт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7084513046526998E-2"/>
                  <c:y val="-1.024912229906989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4A-4B0F-9A71-AF5C33F53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(Доходы!$A$3:$A$8,Доходы!$A$10:$A$16,Доходы!$A$17:$A$21)</c:f>
              <c:strCache>
                <c:ptCount val="18"/>
                <c:pt idx="0">
                  <c:v>Ндфл</c:v>
                </c:pt>
                <c:pt idx="1">
                  <c:v>Налог на товары, работы, услуги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Государственная пошлина</c:v>
                </c:pt>
                <c:pt idx="5">
                  <c:v>Задолженность и перерасчеты</c:v>
                </c:pt>
                <c:pt idx="6">
                  <c:v>Доходы от использования имущества</c:v>
                </c:pt>
                <c:pt idx="7">
                  <c:v>Плата за негативное воздействие на окружающую среду</c:v>
                </c:pt>
                <c:pt idx="8">
                  <c:v>Доходы от оказания платных услуг</c:v>
                </c:pt>
                <c:pt idx="9">
                  <c:v>Доходы от продажи имущества</c:v>
                </c:pt>
                <c:pt idx="10">
                  <c:v>Штрафы</c:v>
                </c:pt>
                <c:pt idx="11">
                  <c:v>Прочее</c:v>
                </c:pt>
                <c:pt idx="12">
                  <c:v>Безвозмездные поступления</c:v>
                </c:pt>
                <c:pt idx="13">
                  <c:v>Дотации</c:v>
                </c:pt>
                <c:pt idx="14">
                  <c:v>Субсидии</c:v>
                </c:pt>
                <c:pt idx="15">
                  <c:v>Субвенции</c:v>
                </c:pt>
                <c:pt idx="16">
                  <c:v>Иные межбюджетные трансферты</c:v>
                </c:pt>
                <c:pt idx="17">
                  <c:v>Возврат остатков субсидий, субвенций и иных межбюджетных трансфертов</c:v>
                </c:pt>
              </c:strCache>
            </c:strRef>
          </c:cat>
          <c:val>
            <c:numRef>
              <c:f>(Доходы!$D$3:$D$8,Доходы!$D$10:$D$16,Доходы!$D$17:$D$21)</c:f>
              <c:numCache>
                <c:formatCode>#,##0.00</c:formatCode>
                <c:ptCount val="18"/>
                <c:pt idx="0">
                  <c:v>740459921.18000007</c:v>
                </c:pt>
                <c:pt idx="1">
                  <c:v>13537019.27</c:v>
                </c:pt>
                <c:pt idx="2">
                  <c:v>76302482.049999997</c:v>
                </c:pt>
                <c:pt idx="3">
                  <c:v>23972704.859999999</c:v>
                </c:pt>
                <c:pt idx="4">
                  <c:v>8049879.2000000002</c:v>
                </c:pt>
                <c:pt idx="5">
                  <c:v>-8620.27</c:v>
                </c:pt>
                <c:pt idx="6">
                  <c:v>24913378.789999999</c:v>
                </c:pt>
                <c:pt idx="7">
                  <c:v>6273077.4400000004</c:v>
                </c:pt>
                <c:pt idx="8">
                  <c:v>4491857.68</c:v>
                </c:pt>
                <c:pt idx="9">
                  <c:v>14869252.16</c:v>
                </c:pt>
                <c:pt idx="10">
                  <c:v>12847583.140000001</c:v>
                </c:pt>
                <c:pt idx="11">
                  <c:v>1504808.23</c:v>
                </c:pt>
                <c:pt idx="12">
                  <c:v>857441532.53999996</c:v>
                </c:pt>
                <c:pt idx="13">
                  <c:v>44832843.159999996</c:v>
                </c:pt>
                <c:pt idx="14">
                  <c:v>151533001.09</c:v>
                </c:pt>
                <c:pt idx="15">
                  <c:v>624572017.01999998</c:v>
                </c:pt>
                <c:pt idx="16">
                  <c:v>38218642.5</c:v>
                </c:pt>
                <c:pt idx="17">
                  <c:v>-1714971.23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A-4B0F-9A71-AF5C33F537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635119"/>
        <c:axId val="230640943"/>
      </c:barChart>
      <c:catAx>
        <c:axId val="230635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640943"/>
        <c:crosses val="autoZero"/>
        <c:auto val="1"/>
        <c:lblAlgn val="ctr"/>
        <c:lblOffset val="100"/>
        <c:noMultiLvlLbl val="0"/>
      </c:catAx>
      <c:valAx>
        <c:axId val="23064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063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План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Расходы!$A$2:$A$11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Охрана окружающей среды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Расходы!$B$2:$B$11</c:f>
              <c:numCache>
                <c:formatCode>#,##0.00</c:formatCode>
                <c:ptCount val="10"/>
                <c:pt idx="0">
                  <c:v>230508777.51999992</c:v>
                </c:pt>
                <c:pt idx="1">
                  <c:v>4083203.4399999995</c:v>
                </c:pt>
                <c:pt idx="2">
                  <c:v>157656525.66</c:v>
                </c:pt>
                <c:pt idx="3">
                  <c:v>185810851.07000002</c:v>
                </c:pt>
                <c:pt idx="4">
                  <c:v>12600</c:v>
                </c:pt>
                <c:pt idx="5">
                  <c:v>910955021.99000025</c:v>
                </c:pt>
                <c:pt idx="6">
                  <c:v>173109204.38000003</c:v>
                </c:pt>
                <c:pt idx="7">
                  <c:v>50000</c:v>
                </c:pt>
                <c:pt idx="8">
                  <c:v>57515773.090000004</c:v>
                </c:pt>
                <c:pt idx="9">
                  <c:v>98885878.87000002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4-4B4F-A3D1-69FD55E46E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503263"/>
        <c:axId val="231504095"/>
      </c:barChart>
      <c:catAx>
        <c:axId val="231503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1504095"/>
        <c:crosses val="autoZero"/>
        <c:auto val="1"/>
        <c:lblAlgn val="ctr"/>
        <c:lblOffset val="100"/>
        <c:noMultiLvlLbl val="0"/>
      </c:catAx>
      <c:valAx>
        <c:axId val="231504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150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Факт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Расходы!$A$2:$A$11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безопасность и правоохранительная деятельность</c:v>
                </c:pt>
                <c:pt idx="2">
                  <c:v>Национальная экономика</c:v>
                </c:pt>
                <c:pt idx="3">
                  <c:v>Жилищно-коммунальное хозяйство</c:v>
                </c:pt>
                <c:pt idx="4">
                  <c:v>Охрана окружающей среды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Расходы!$D$2:$D$11</c:f>
              <c:numCache>
                <c:formatCode>#,##0.00</c:formatCode>
                <c:ptCount val="10"/>
                <c:pt idx="0">
                  <c:v>204017281.75</c:v>
                </c:pt>
                <c:pt idx="1">
                  <c:v>3826163.4399999995</c:v>
                </c:pt>
                <c:pt idx="2">
                  <c:v>134822868.23000002</c:v>
                </c:pt>
                <c:pt idx="3">
                  <c:v>167358210.13000003</c:v>
                </c:pt>
                <c:pt idx="4">
                  <c:v>12600</c:v>
                </c:pt>
                <c:pt idx="5">
                  <c:v>904251432.63000011</c:v>
                </c:pt>
                <c:pt idx="6">
                  <c:v>167174753.32000005</c:v>
                </c:pt>
                <c:pt idx="7">
                  <c:v>50000</c:v>
                </c:pt>
                <c:pt idx="8">
                  <c:v>55609064.770000011</c:v>
                </c:pt>
                <c:pt idx="9">
                  <c:v>98486988.000000015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A-4B4C-9B1C-33AC07391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503263"/>
        <c:axId val="231504095"/>
      </c:barChart>
      <c:catAx>
        <c:axId val="231503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1504095"/>
        <c:crosses val="autoZero"/>
        <c:auto val="1"/>
        <c:lblAlgn val="ctr"/>
        <c:lblOffset val="100"/>
        <c:noMultiLvlLbl val="0"/>
      </c:catAx>
      <c:valAx>
        <c:axId val="231504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150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190499</xdr:rowOff>
    </xdr:from>
    <xdr:to>
      <xdr:col>9</xdr:col>
      <xdr:colOff>390525</xdr:colOff>
      <xdr:row>15</xdr:row>
      <xdr:rowOff>152400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13</xdr:col>
      <xdr:colOff>371475</xdr:colOff>
      <xdr:row>15</xdr:row>
      <xdr:rowOff>152401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23</xdr:row>
      <xdr:rowOff>167527</xdr:rowOff>
    </xdr:from>
    <xdr:to>
      <xdr:col>10</xdr:col>
      <xdr:colOff>42022</xdr:colOff>
      <xdr:row>47</xdr:row>
      <xdr:rowOff>138953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24</xdr:row>
      <xdr:rowOff>0</xdr:rowOff>
    </xdr:from>
    <xdr:to>
      <xdr:col>24</xdr:col>
      <xdr:colOff>489698</xdr:colOff>
      <xdr:row>47</xdr:row>
      <xdr:rowOff>161926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0</xdr:row>
      <xdr:rowOff>142874</xdr:rowOff>
    </xdr:from>
    <xdr:to>
      <xdr:col>19</xdr:col>
      <xdr:colOff>514350</xdr:colOff>
      <xdr:row>14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15</xdr:row>
      <xdr:rowOff>161925</xdr:rowOff>
    </xdr:from>
    <xdr:to>
      <xdr:col>19</xdr:col>
      <xdr:colOff>514351</xdr:colOff>
      <xdr:row>31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85" zoomScaleNormal="85" workbookViewId="0">
      <selection activeCell="G21" sqref="G21"/>
    </sheetView>
  </sheetViews>
  <sheetFormatPr defaultRowHeight="15" x14ac:dyDescent="0.25"/>
  <cols>
    <col min="1" max="1" width="33.5703125" customWidth="1"/>
    <col min="2" max="2" width="15.5703125" customWidth="1"/>
    <col min="3" max="3" width="6.7109375" customWidth="1"/>
    <col min="4" max="4" width="15.28515625" customWidth="1"/>
    <col min="5" max="5" width="9.28515625" customWidth="1"/>
  </cols>
  <sheetData>
    <row r="1" spans="1:5" x14ac:dyDescent="0.25">
      <c r="A1" s="11"/>
      <c r="B1" s="8" t="s">
        <v>0</v>
      </c>
      <c r="C1" s="8" t="s">
        <v>2</v>
      </c>
      <c r="D1" s="8" t="s">
        <v>1</v>
      </c>
      <c r="E1" s="5" t="s">
        <v>2</v>
      </c>
    </row>
    <row r="2" spans="1:5" x14ac:dyDescent="0.25">
      <c r="A2" s="12" t="s">
        <v>5</v>
      </c>
      <c r="B2" s="6">
        <f>B3+B4+B5+B6+B7+B8</f>
        <v>911878440</v>
      </c>
      <c r="C2" s="6">
        <f>B2/$B$22*100</f>
        <v>49.150856318644948</v>
      </c>
      <c r="D2" s="6">
        <f>D3+D4+D5+D6+D7+D8</f>
        <v>862313386.29000008</v>
      </c>
      <c r="E2" s="6">
        <f>D2/$D$22*100</f>
        <v>48.318215345494117</v>
      </c>
    </row>
    <row r="3" spans="1:5" x14ac:dyDescent="0.25">
      <c r="A3" s="13" t="s">
        <v>14</v>
      </c>
      <c r="B3" s="2">
        <v>790000000</v>
      </c>
      <c r="C3" s="2">
        <f t="shared" ref="C3:C8" si="0">B3/$B$22*100</f>
        <v>42.581527085704003</v>
      </c>
      <c r="D3" s="2">
        <v>740459921.18000007</v>
      </c>
      <c r="E3" s="2">
        <f t="shared" ref="E3:E8" si="1">D3/$D$22*100</f>
        <v>41.490370548707482</v>
      </c>
    </row>
    <row r="4" spans="1:5" x14ac:dyDescent="0.25">
      <c r="A4" s="13" t="s">
        <v>15</v>
      </c>
      <c r="B4" s="2">
        <v>12718440</v>
      </c>
      <c r="C4" s="2">
        <f t="shared" si="0"/>
        <v>0.685532401706204</v>
      </c>
      <c r="D4" s="2">
        <v>13537019.27</v>
      </c>
      <c r="E4" s="2">
        <f t="shared" si="1"/>
        <v>0.7585230875727027</v>
      </c>
    </row>
    <row r="5" spans="1:5" x14ac:dyDescent="0.25">
      <c r="A5" s="13" t="s">
        <v>8</v>
      </c>
      <c r="B5" s="2">
        <v>72245000</v>
      </c>
      <c r="C5" s="2">
        <f t="shared" si="0"/>
        <v>3.8940537016540322</v>
      </c>
      <c r="D5" s="2">
        <v>76302482.049999997</v>
      </c>
      <c r="E5" s="2">
        <f t="shared" si="1"/>
        <v>4.2754755031110125</v>
      </c>
    </row>
    <row r="6" spans="1:5" x14ac:dyDescent="0.25">
      <c r="A6" s="13" t="s">
        <v>16</v>
      </c>
      <c r="B6" s="2">
        <v>29000000</v>
      </c>
      <c r="C6" s="2">
        <f t="shared" si="0"/>
        <v>1.5631193487157162</v>
      </c>
      <c r="D6" s="2">
        <v>23972704.859999999</v>
      </c>
      <c r="E6" s="2">
        <f t="shared" si="1"/>
        <v>1.3432683920436153</v>
      </c>
    </row>
    <row r="7" spans="1:5" x14ac:dyDescent="0.25">
      <c r="A7" s="13" t="s">
        <v>17</v>
      </c>
      <c r="B7" s="2">
        <v>7915000</v>
      </c>
      <c r="C7" s="2">
        <f t="shared" si="0"/>
        <v>0.42662378086499636</v>
      </c>
      <c r="D7" s="2">
        <v>8049879.2000000002</v>
      </c>
      <c r="E7" s="2">
        <f t="shared" si="1"/>
        <v>0.45106083574122569</v>
      </c>
    </row>
    <row r="8" spans="1:5" x14ac:dyDescent="0.25">
      <c r="A8" s="13" t="s">
        <v>24</v>
      </c>
      <c r="B8" s="2">
        <v>0</v>
      </c>
      <c r="C8" s="2">
        <f t="shared" si="0"/>
        <v>0</v>
      </c>
      <c r="D8" s="2">
        <v>-8620.27</v>
      </c>
      <c r="E8" s="2">
        <f t="shared" si="1"/>
        <v>-4.8302168192971342E-4</v>
      </c>
    </row>
    <row r="9" spans="1:5" x14ac:dyDescent="0.25">
      <c r="A9" s="12" t="s">
        <v>6</v>
      </c>
      <c r="B9" s="6">
        <f>B10+B11+B12+B13+B14+B15</f>
        <v>60805305.959999993</v>
      </c>
      <c r="C9" s="6">
        <f t="shared" ref="C9:C21" si="2">B9/$B$22*100</f>
        <v>3.2774465603674163</v>
      </c>
      <c r="D9" s="6">
        <f>D10+D11+D12+D13+D14+D15</f>
        <v>64899957.43999999</v>
      </c>
      <c r="E9" s="6">
        <f t="shared" ref="E9:E23" si="3">D9/$D$22*100</f>
        <v>3.636555073081889</v>
      </c>
    </row>
    <row r="10" spans="1:5" ht="30" x14ac:dyDescent="0.25">
      <c r="A10" s="13" t="s">
        <v>18</v>
      </c>
      <c r="B10" s="2">
        <v>25635723</v>
      </c>
      <c r="C10" s="2">
        <f t="shared" si="2"/>
        <v>1.3817825737798797</v>
      </c>
      <c r="D10" s="2">
        <v>24913378.789999999</v>
      </c>
      <c r="E10" s="2">
        <f t="shared" si="3"/>
        <v>1.3959774027609169</v>
      </c>
    </row>
    <row r="11" spans="1:5" ht="30" x14ac:dyDescent="0.25">
      <c r="A11" s="13" t="s">
        <v>19</v>
      </c>
      <c r="B11" s="2">
        <v>960000</v>
      </c>
      <c r="C11" s="2">
        <f t="shared" si="2"/>
        <v>5.1744640509209926E-2</v>
      </c>
      <c r="D11" s="2">
        <v>6273077.4400000004</v>
      </c>
      <c r="E11" s="2">
        <f t="shared" si="3"/>
        <v>0.3515008713119358</v>
      </c>
    </row>
    <row r="12" spans="1:5" x14ac:dyDescent="0.25">
      <c r="A12" s="13" t="s">
        <v>20</v>
      </c>
      <c r="B12" s="2">
        <v>6172683.8700000001</v>
      </c>
      <c r="C12" s="2">
        <f t="shared" si="2"/>
        <v>0.33271177898973819</v>
      </c>
      <c r="D12" s="2">
        <v>4491857.68</v>
      </c>
      <c r="E12" s="2">
        <f t="shared" si="3"/>
        <v>0.25169335201594617</v>
      </c>
    </row>
    <row r="13" spans="1:5" x14ac:dyDescent="0.25">
      <c r="A13" s="13" t="s">
        <v>21</v>
      </c>
      <c r="B13" s="2">
        <v>14066995.999999989</v>
      </c>
      <c r="C13" s="2">
        <f t="shared" si="2"/>
        <v>0.75822046985884728</v>
      </c>
      <c r="D13" s="2">
        <v>14869252.16</v>
      </c>
      <c r="E13" s="2">
        <f t="shared" si="3"/>
        <v>0.83317241656702457</v>
      </c>
    </row>
    <row r="14" spans="1:5" x14ac:dyDescent="0.25">
      <c r="A14" s="13" t="s">
        <v>22</v>
      </c>
      <c r="B14" s="2">
        <v>12592416.24</v>
      </c>
      <c r="C14" s="2">
        <f t="shared" si="2"/>
        <v>0.67873963695951756</v>
      </c>
      <c r="D14" s="2">
        <v>12847583.140000001</v>
      </c>
      <c r="E14" s="2">
        <f t="shared" si="3"/>
        <v>0.71989174550386814</v>
      </c>
    </row>
    <row r="15" spans="1:5" x14ac:dyDescent="0.25">
      <c r="A15" s="13" t="s">
        <v>23</v>
      </c>
      <c r="B15" s="2">
        <v>1377486.85</v>
      </c>
      <c r="C15" s="2">
        <f t="shared" si="2"/>
        <v>7.4247460270222901E-2</v>
      </c>
      <c r="D15" s="2">
        <v>1504808.23</v>
      </c>
      <c r="E15" s="2">
        <f t="shared" si="3"/>
        <v>8.4319284922197923E-2</v>
      </c>
    </row>
    <row r="16" spans="1:5" x14ac:dyDescent="0.25">
      <c r="A16" s="12" t="s">
        <v>7</v>
      </c>
      <c r="B16" s="6">
        <f>B17+B18+B19+B20+B21</f>
        <v>882580858.36000001</v>
      </c>
      <c r="C16" s="6">
        <f t="shared" si="2"/>
        <v>47.571697120987629</v>
      </c>
      <c r="D16" s="6">
        <f>D17+D18+D19+D20+D21</f>
        <v>857441532.53999996</v>
      </c>
      <c r="E16" s="6">
        <f t="shared" si="3"/>
        <v>48.045229581424003</v>
      </c>
    </row>
    <row r="17" spans="1:5" x14ac:dyDescent="0.25">
      <c r="A17" s="13" t="s">
        <v>9</v>
      </c>
      <c r="B17" s="10">
        <v>39075880</v>
      </c>
      <c r="C17" s="2">
        <f t="shared" si="2"/>
        <v>2.1062160033135684</v>
      </c>
      <c r="D17" s="10">
        <v>44832843.159999996</v>
      </c>
      <c r="E17" s="2">
        <f t="shared" si="3"/>
        <v>2.5121295862930335</v>
      </c>
    </row>
    <row r="18" spans="1:5" x14ac:dyDescent="0.25">
      <c r="A18" s="13" t="s">
        <v>10</v>
      </c>
      <c r="B18" s="10">
        <v>163468706.53999999</v>
      </c>
      <c r="C18" s="2">
        <f t="shared" si="2"/>
        <v>8.8110723483519084</v>
      </c>
      <c r="D18" s="10">
        <v>151533001.09</v>
      </c>
      <c r="E18" s="2">
        <f t="shared" si="3"/>
        <v>8.4908854426078175</v>
      </c>
    </row>
    <row r="19" spans="1:5" x14ac:dyDescent="0.25">
      <c r="A19" s="13" t="s">
        <v>11</v>
      </c>
      <c r="B19" s="10">
        <v>639224990.19000006</v>
      </c>
      <c r="C19" s="2">
        <f t="shared" si="2"/>
        <v>34.454653460296655</v>
      </c>
      <c r="D19" s="10">
        <v>624572017.01999998</v>
      </c>
      <c r="E19" s="2">
        <f t="shared" si="3"/>
        <v>34.996795477082962</v>
      </c>
    </row>
    <row r="20" spans="1:5" x14ac:dyDescent="0.25">
      <c r="A20" s="13" t="s">
        <v>12</v>
      </c>
      <c r="B20" s="10">
        <v>40811281.630000003</v>
      </c>
      <c r="C20" s="2">
        <f t="shared" si="2"/>
        <v>2.1997553090254924</v>
      </c>
      <c r="D20" s="10">
        <v>38218642.5</v>
      </c>
      <c r="E20" s="2">
        <f t="shared" si="3"/>
        <v>2.1415144747694015</v>
      </c>
    </row>
    <row r="21" spans="1:5" ht="45" x14ac:dyDescent="0.25">
      <c r="A21" s="13" t="s">
        <v>13</v>
      </c>
      <c r="B21" s="10">
        <v>0</v>
      </c>
      <c r="C21" s="2">
        <f t="shared" si="2"/>
        <v>0</v>
      </c>
      <c r="D21" s="10">
        <v>-1714971.23</v>
      </c>
      <c r="E21" s="2">
        <f t="shared" si="3"/>
        <v>-9.6095399329216999E-2</v>
      </c>
    </row>
    <row r="22" spans="1:5" x14ac:dyDescent="0.25">
      <c r="A22" s="5" t="s">
        <v>3</v>
      </c>
      <c r="B22" s="6">
        <f>B2+B9+B16</f>
        <v>1855264604.3200002</v>
      </c>
      <c r="C22" s="6"/>
      <c r="D22" s="6">
        <f>D2+D9+D16</f>
        <v>1784654876.27</v>
      </c>
      <c r="E22" s="2"/>
    </row>
    <row r="23" spans="1:5" x14ac:dyDescent="0.25">
      <c r="A23" s="4" t="s">
        <v>25</v>
      </c>
      <c r="B23" s="4"/>
      <c r="C23" s="7"/>
      <c r="D23" s="3">
        <f>D22/B22*100</f>
        <v>96.194088547499646</v>
      </c>
      <c r="E23" s="2"/>
    </row>
  </sheetData>
  <mergeCells count="1">
    <mergeCell ref="A23:B2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2" sqref="D22"/>
    </sheetView>
  </sheetViews>
  <sheetFormatPr defaultRowHeight="15" x14ac:dyDescent="0.25"/>
  <cols>
    <col min="1" max="1" width="31.42578125" customWidth="1"/>
    <col min="2" max="2" width="15" bestFit="1" customWidth="1"/>
    <col min="3" max="3" width="5.5703125" bestFit="1" customWidth="1"/>
    <col min="4" max="4" width="15" bestFit="1" customWidth="1"/>
    <col min="5" max="5" width="5.5703125" bestFit="1" customWidth="1"/>
  </cols>
  <sheetData>
    <row r="1" spans="1:5" x14ac:dyDescent="0.25">
      <c r="A1" s="1"/>
      <c r="B1" s="8" t="s">
        <v>0</v>
      </c>
      <c r="C1" s="8" t="s">
        <v>2</v>
      </c>
      <c r="D1" s="8" t="s">
        <v>1</v>
      </c>
      <c r="E1" s="9" t="s">
        <v>2</v>
      </c>
    </row>
    <row r="2" spans="1:5" x14ac:dyDescent="0.25">
      <c r="A2" s="11" t="s">
        <v>26</v>
      </c>
      <c r="B2" s="10">
        <v>230508777.51999992</v>
      </c>
      <c r="C2" s="10">
        <f t="shared" ref="C2:C10" si="0">B2/$B$14*100</f>
        <v>12.675152277740453</v>
      </c>
      <c r="D2" s="10">
        <v>204017281.75</v>
      </c>
      <c r="E2" s="2">
        <f>D2/$D$14*100</f>
        <v>11.754792650067648</v>
      </c>
    </row>
    <row r="3" spans="1:5" ht="45" x14ac:dyDescent="0.25">
      <c r="A3" s="11" t="s">
        <v>27</v>
      </c>
      <c r="B3" s="10">
        <v>4083203.4399999995</v>
      </c>
      <c r="C3" s="10">
        <f t="shared" si="0"/>
        <v>0.22452605033013612</v>
      </c>
      <c r="D3" s="10">
        <v>3826163.4399999995</v>
      </c>
      <c r="E3" s="2">
        <f t="shared" ref="E3:E10" si="1">D3/$D$14*100</f>
        <v>0.22045072602027033</v>
      </c>
    </row>
    <row r="4" spans="1:5" x14ac:dyDescent="0.25">
      <c r="A4" s="11" t="s">
        <v>28</v>
      </c>
      <c r="B4" s="10">
        <v>157656525.66</v>
      </c>
      <c r="C4" s="10">
        <f t="shared" si="0"/>
        <v>8.66917299991586</v>
      </c>
      <c r="D4" s="10">
        <v>134822868.23000002</v>
      </c>
      <c r="E4" s="2">
        <f t="shared" si="1"/>
        <v>7.7680422312118331</v>
      </c>
    </row>
    <row r="5" spans="1:5" ht="30" x14ac:dyDescent="0.25">
      <c r="A5" s="11" t="s">
        <v>29</v>
      </c>
      <c r="B5" s="10">
        <v>185810851.07000002</v>
      </c>
      <c r="C5" s="10">
        <f t="shared" si="0"/>
        <v>10.21731518212775</v>
      </c>
      <c r="D5" s="10">
        <v>167358210.13000003</v>
      </c>
      <c r="E5" s="2">
        <f t="shared" si="1"/>
        <v>9.6426196912830964</v>
      </c>
    </row>
    <row r="6" spans="1:5" x14ac:dyDescent="0.25">
      <c r="A6" s="11" t="s">
        <v>30</v>
      </c>
      <c r="B6" s="10">
        <v>12600</v>
      </c>
      <c r="C6" s="10">
        <f t="shared" si="0"/>
        <v>6.9284528085128069E-4</v>
      </c>
      <c r="D6" s="10">
        <v>12600</v>
      </c>
      <c r="E6" s="2">
        <f t="shared" si="1"/>
        <v>7.2596981059842186E-4</v>
      </c>
    </row>
    <row r="7" spans="1:5" x14ac:dyDescent="0.25">
      <c r="A7" s="11" t="s">
        <v>31</v>
      </c>
      <c r="B7" s="10">
        <v>910955021.99000025</v>
      </c>
      <c r="C7" s="10">
        <f t="shared" si="0"/>
        <v>50.091340321710021</v>
      </c>
      <c r="D7" s="10">
        <v>904251432.63000011</v>
      </c>
      <c r="E7" s="2">
        <f t="shared" si="1"/>
        <v>52.099939784107363</v>
      </c>
    </row>
    <row r="8" spans="1:5" x14ac:dyDescent="0.25">
      <c r="A8" s="11" t="s">
        <v>32</v>
      </c>
      <c r="B8" s="10">
        <v>173109204.38000003</v>
      </c>
      <c r="C8" s="10">
        <f t="shared" si="0"/>
        <v>9.5188805814764166</v>
      </c>
      <c r="D8" s="10">
        <v>167174753.32000005</v>
      </c>
      <c r="E8" s="2">
        <f t="shared" si="1"/>
        <v>9.6320495241712969</v>
      </c>
    </row>
    <row r="9" spans="1:5" x14ac:dyDescent="0.25">
      <c r="A9" s="11" t="s">
        <v>33</v>
      </c>
      <c r="B9" s="10">
        <v>50000</v>
      </c>
      <c r="C9" s="10">
        <f t="shared" si="0"/>
        <v>2.7493860351241297E-3</v>
      </c>
      <c r="D9" s="10">
        <v>50000</v>
      </c>
      <c r="E9" s="2">
        <f t="shared" si="1"/>
        <v>2.880832581739769E-3</v>
      </c>
    </row>
    <row r="10" spans="1:5" x14ac:dyDescent="0.25">
      <c r="A10" s="11" t="s">
        <v>34</v>
      </c>
      <c r="B10" s="10">
        <v>57515773.090000004</v>
      </c>
      <c r="C10" s="10">
        <f t="shared" si="0"/>
        <v>3.1626612666602849</v>
      </c>
      <c r="D10" s="10">
        <v>55609064.770000011</v>
      </c>
      <c r="E10" s="2">
        <f t="shared" si="1"/>
        <v>3.2040081125898636</v>
      </c>
    </row>
    <row r="11" spans="1:5" x14ac:dyDescent="0.25">
      <c r="A11" s="11" t="s">
        <v>35</v>
      </c>
      <c r="B11" s="10">
        <v>98885878.87000002</v>
      </c>
      <c r="C11" s="10">
        <f>B11/$B$14*100</f>
        <v>5.4375090887230861</v>
      </c>
      <c r="D11" s="10">
        <v>98486988.000000015</v>
      </c>
      <c r="E11" s="2">
        <f>D11/$D$14*100</f>
        <v>5.6744904781562742</v>
      </c>
    </row>
    <row r="12" spans="1:5" ht="45" hidden="1" x14ac:dyDescent="0.25">
      <c r="A12" s="11" t="s">
        <v>36</v>
      </c>
      <c r="B12" s="10">
        <v>0</v>
      </c>
      <c r="C12" s="10">
        <f t="shared" ref="C12:C13" si="2">B12/$B$14*100</f>
        <v>0</v>
      </c>
      <c r="D12" s="10">
        <v>0</v>
      </c>
      <c r="E12" s="2">
        <f t="shared" ref="E12:E13" si="3">D12/$D$14*100</f>
        <v>0</v>
      </c>
    </row>
    <row r="13" spans="1:5" ht="30" hidden="1" x14ac:dyDescent="0.25">
      <c r="A13" s="11" t="s">
        <v>37</v>
      </c>
      <c r="B13" s="10">
        <v>0</v>
      </c>
      <c r="C13" s="10">
        <f t="shared" si="2"/>
        <v>0</v>
      </c>
      <c r="D13" s="10">
        <v>0</v>
      </c>
      <c r="E13" s="2">
        <f t="shared" si="3"/>
        <v>0</v>
      </c>
    </row>
    <row r="14" spans="1:5" x14ac:dyDescent="0.25">
      <c r="A14" s="5" t="s">
        <v>3</v>
      </c>
      <c r="B14" s="6">
        <f>SUM(B2:B13)</f>
        <v>1818587836.0200005</v>
      </c>
      <c r="C14" s="6"/>
      <c r="D14" s="6">
        <f>SUM(D2:D13)</f>
        <v>1735609362.2700005</v>
      </c>
      <c r="E14" s="2"/>
    </row>
    <row r="15" spans="1:5" x14ac:dyDescent="0.25">
      <c r="A15" s="4" t="s">
        <v>4</v>
      </c>
      <c r="B15" s="4"/>
      <c r="C15" s="7"/>
      <c r="D15" s="3">
        <f>D14/B14*100</f>
        <v>95.437202861116717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2022-12-26T06:16:58Z</dcterms:modified>
</cp:coreProperties>
</file>